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Пестеля д. 15 а" sheetId="1" r:id="rId1"/>
  </sheets>
  <externalReferences>
    <externalReference r:id="rId2"/>
  </externalReferences>
  <definedNames>
    <definedName name="АДРЕС" localSheetId="0">'ул Пестеля д. 15 а'!$B$3</definedName>
    <definedName name="АДРЕС">#REF!</definedName>
    <definedName name="АДРЕС2">#REF!</definedName>
    <definedName name="ВХДОЛГ" localSheetId="0">'ул Пестеля д. 15 а'!$G$9</definedName>
    <definedName name="ВХДОЛГ">#REF!</definedName>
    <definedName name="ВХСАЛЬДО" localSheetId="0">'ул Пестеля д. 15 а'!$D$9</definedName>
    <definedName name="ВХСАЛЬДО">#REF!</definedName>
    <definedName name="ВХСАЛЬДО3МЕС">#REF!</definedName>
    <definedName name="ДОГОВОР" localSheetId="0">'ул Пестеля д. 15 а'!$B$4</definedName>
    <definedName name="ДОГОВОР">#REF!</definedName>
    <definedName name="ДОЛГ" localSheetId="0">'ул Пестеля д. 15 а'!$A$9</definedName>
    <definedName name="ДОЛГ">#REF!</definedName>
    <definedName name="ЗАТРАЧЕНОК" localSheetId="0">'ул Пестеля д. 15 а'!$D$41</definedName>
    <definedName name="ЗАТРАЧЕНОК">#REF!</definedName>
    <definedName name="ЗАТРАЧЕНОТ" localSheetId="0">'ул Пестеля д. 15 а'!$D$40</definedName>
    <definedName name="ЗАТРАЧЕНОТ">#REF!</definedName>
    <definedName name="ЗАТРЕМ" localSheetId="0">'ул Пестеля д. 15 а'!$D$56</definedName>
    <definedName name="ЗАТРЕМ">#REF!</definedName>
    <definedName name="ИСХДОЛГ" localSheetId="0">'ул Пестеля д. 15 а'!$G$46</definedName>
    <definedName name="ИСХДОЛГ">#REF!</definedName>
    <definedName name="ИСХСАЛЬДО" localSheetId="0">'ул Пестеля д. 15 а'!$D$46</definedName>
    <definedName name="ИСХСАЛЬДО">#REF!</definedName>
    <definedName name="ИСХСАЛЬДО3МЕС">#REF!</definedName>
    <definedName name="КАП" localSheetId="0">'ул Пестеля д. 15 а'!$C$41</definedName>
    <definedName name="КАП">#REF!</definedName>
    <definedName name="КАПРЕМ">#REF!</definedName>
    <definedName name="КПЕРЕЧИСК" localSheetId="0">'ул Пестеля д. 15 а'!$G$41</definedName>
    <definedName name="КПЕРЕЧИСК">#REF!</definedName>
    <definedName name="КПЕРЕЧИСТ" localSheetId="0">'ул Пестеля д. 15 а'!$G$40</definedName>
    <definedName name="КПЕРЕЧИСТ">#REF!</definedName>
    <definedName name="НАЧЗАГОД">#REF!</definedName>
    <definedName name="НАЧЗАГОДНЕЖ">#REF!</definedName>
    <definedName name="НАЧРЕМ" localSheetId="0">'ул Пестеля д. 15 а'!$D$54</definedName>
    <definedName name="НАЧРЕМ">#REF!</definedName>
    <definedName name="НЕЖНАЧРЕМ" localSheetId="0">'ул Пестеля д. 15 а'!$D$55</definedName>
    <definedName name="НЕЖНАЧРЕМ">#REF!</definedName>
    <definedName name="ОПАЛЧЕНОТ" localSheetId="0">'ул Пестеля д. 15 а'!$E$40</definedName>
    <definedName name="ОПАЛЧЕНОТ">#REF!</definedName>
    <definedName name="ОПЛАЧЕНОК" localSheetId="0">'ул Пестеля д. 15 а'!$E$41</definedName>
    <definedName name="ОПЛАЧЕНОК">#REF!</definedName>
    <definedName name="ОСВОЕНО">#REF!</definedName>
    <definedName name="ОСТ" localSheetId="0">'ул Пестеля д. 15 а'!$A$46</definedName>
    <definedName name="ОСТ">#REF!</definedName>
    <definedName name="ПЛОЩАДЬ" localSheetId="0">'ул Пестеля д. 15 а'!$B$5</definedName>
    <definedName name="ПЛОЩАДЬ">#REF!</definedName>
    <definedName name="ПЛОЩАДЬДОМА">#REF!</definedName>
    <definedName name="РАЗМЕРПЛАТЫ" localSheetId="0">'ул Пестеля д. 15 а'!$C$11</definedName>
    <definedName name="РАЗМЕРПЛАТЫ">#REF!</definedName>
    <definedName name="СНРЕМ" localSheetId="0">'ул Пестеля д. 15 а'!#REF!</definedName>
    <definedName name="СНРЕМ">#REF!</definedName>
    <definedName name="ТАРОТОП" localSheetId="0">'ул Пестеля д. 15 а'!$C$16</definedName>
    <definedName name="ТАРОТОП">#REF!</definedName>
    <definedName name="ТАРХВС" localSheetId="0">'ул Пестеля д. 15 а'!$C$17</definedName>
    <definedName name="ТАРХВС">#REF!</definedName>
    <definedName name="ТБО" localSheetId="0">'ул Пестеля д. 15 а'!$C$13</definedName>
    <definedName name="ТБО">#REF!</definedName>
    <definedName name="ТБОНАЧ" localSheetId="0">'ул Пестеля д. 15 а'!$D$13</definedName>
    <definedName name="ТБОНАЧ">#REF!</definedName>
    <definedName name="ТБОНЕД" localSheetId="0">'ул Пестеля д. 15 а'!$F$13</definedName>
    <definedName name="ТБОНЕД">#REF!</definedName>
    <definedName name="ТБООПЛ" localSheetId="0">'ул Пестеля д. 15 а'!$E$13</definedName>
    <definedName name="ТБООПЛ">#REF!</definedName>
    <definedName name="ТБОПОСТ" localSheetId="0">'ул Пестеля д. 15 а'!$G$13</definedName>
    <definedName name="ТБОПОСТ">#REF!</definedName>
    <definedName name="ТЕК" localSheetId="0">'ул Пестеля д. 15 а'!$C$40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4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G38" i="1" s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E14" i="1"/>
  <c r="D14" i="1"/>
  <c r="G13" i="1"/>
  <c r="G14" i="1" s="1"/>
  <c r="F13" i="1"/>
  <c r="F14" i="1" s="1"/>
  <c r="G44" i="1" l="1"/>
</calcChain>
</file>

<file path=xl/sharedStrings.xml><?xml version="1.0" encoding="utf-8"?>
<sst xmlns="http://schemas.openxmlformats.org/spreadsheetml/2006/main" count="70" uniqueCount="67">
  <si>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</si>
  <si>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</si>
  <si>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Пестеля д. 15 а</t>
  </si>
  <si>
    <t>Договор управления №:</t>
  </si>
  <si>
    <t xml:space="preserve">№ 93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</si>
  <si>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</si>
  <si>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</si>
  <si>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</si>
  <si>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</si>
  <si>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</si>
  <si>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</si>
  <si>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</si>
  <si>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</si>
  <si>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</si>
  <si>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</si>
  <si>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</si>
  <si>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</si>
  <si>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</si>
  <si>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</si>
  <si>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</si>
  <si>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</si>
  <si>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</si>
  <si>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</si>
  <si>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расчётный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</si>
  <si>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</si>
  <si>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</si>
  <si>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</si>
  <si>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</si>
  <si>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</si>
  <si>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Обслуживание ОПУ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</si>
  <si>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</si>
  <si>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</si>
  <si>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</si>
  <si>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</si>
  <si>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</si>
  <si>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</si>
  <si>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</si>
  <si>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</si>
  <si>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</si>
  <si>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</si>
  <si>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Устройство отливов над лоджией,ремонт парапета</t>
  </si>
  <si>
    <t>Замена задвижек ГВС</t>
  </si>
  <si>
    <t>Установка узла учета тепловой энергии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</si>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</sst>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/>
  <dimension ref="A1:CS712"/>
  <sheetViews>
    <sheetView tabSelected="1" topLeftCell="A44" workbookViewId="0">
      <selection activeCell="A60" sqref="A60:IV60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2864.7999999999997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429755.39999999985</v>
      </c>
      <c r="E9" s="10" t="s">
        <v>8</v>
      </c>
      <c r="F9" s="11"/>
      <c r="G9" s="9">
        <v>124771.03000000004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317659.1299999996</v>
      </c>
      <c r="E13" s="24">
        <v>311804.22999999957</v>
      </c>
      <c r="F13" s="25">
        <f>ТБОНАЧ-ТБООПЛ</f>
        <v>5854.9000000000233</v>
      </c>
      <c r="G13" s="26">
        <f>ТБООПЛ</f>
        <v>311804.22999999957</v>
      </c>
    </row>
    <row r="14" spans="1:7" ht="13.5" thickBot="1" x14ac:dyDescent="0.25">
      <c r="A14" s="27"/>
      <c r="B14" s="28" t="s">
        <v>17</v>
      </c>
      <c r="C14" s="29"/>
      <c r="D14" s="30">
        <f>D13</f>
        <v>317659.1299999996</v>
      </c>
      <c r="E14" s="30">
        <f>E13</f>
        <v>311804.22999999957</v>
      </c>
      <c r="F14" s="30">
        <f>F13</f>
        <v>5854.9000000000233</v>
      </c>
      <c r="G14" s="30">
        <f>SUM(ТБОПОСТ)</f>
        <v>311804.22999999957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766918.07</v>
      </c>
      <c r="E16" s="24">
        <v>846667.07</v>
      </c>
      <c r="F16" s="25">
        <f t="shared" ref="F16:F25" si="0">D16-E16</f>
        <v>-79749</v>
      </c>
      <c r="G16" s="26">
        <f t="shared" ref="G16:G25" si="1">E16</f>
        <v>846667.07</v>
      </c>
    </row>
    <row r="17" spans="1:7" x14ac:dyDescent="0.2">
      <c r="A17" s="34"/>
      <c r="B17" s="35" t="s">
        <v>20</v>
      </c>
      <c r="C17" s="23">
        <v>25.95</v>
      </c>
      <c r="D17" s="24">
        <v>80617.919999999955</v>
      </c>
      <c r="E17" s="24">
        <v>80158.530000000042</v>
      </c>
      <c r="F17" s="25">
        <f t="shared" si="0"/>
        <v>459.38999999991211</v>
      </c>
      <c r="G17" s="26">
        <f t="shared" si="1"/>
        <v>80158.530000000042</v>
      </c>
    </row>
    <row r="18" spans="1:7" x14ac:dyDescent="0.2">
      <c r="A18" s="34"/>
      <c r="B18" s="35" t="s">
        <v>21</v>
      </c>
      <c r="C18" s="23">
        <v>17.79</v>
      </c>
      <c r="D18" s="24">
        <v>53808.03</v>
      </c>
      <c r="E18" s="24">
        <v>55071.999999999978</v>
      </c>
      <c r="F18" s="25">
        <f t="shared" si="0"/>
        <v>-1263.9699999999793</v>
      </c>
      <c r="G18" s="26">
        <f t="shared" si="1"/>
        <v>55071.999999999978</v>
      </c>
    </row>
    <row r="19" spans="1:7" x14ac:dyDescent="0.2">
      <c r="A19" s="34"/>
      <c r="B19" s="35" t="s">
        <v>22</v>
      </c>
      <c r="C19" s="23" t="s">
        <v>23</v>
      </c>
      <c r="D19" s="24">
        <v>345007.72999999946</v>
      </c>
      <c r="E19" s="24">
        <v>354126.63999999949</v>
      </c>
      <c r="F19" s="25">
        <f t="shared" si="0"/>
        <v>-9118.9100000000326</v>
      </c>
      <c r="G19" s="26">
        <f t="shared" si="1"/>
        <v>354126.63999999949</v>
      </c>
    </row>
    <row r="20" spans="1:7" x14ac:dyDescent="0.2">
      <c r="A20" s="34"/>
      <c r="B20" s="35" t="s">
        <v>24</v>
      </c>
      <c r="C20" s="23">
        <v>17.79</v>
      </c>
      <c r="D20" s="24">
        <v>39218.570000000007</v>
      </c>
      <c r="E20" s="24">
        <v>40421.049999999988</v>
      </c>
      <c r="F20" s="25">
        <f t="shared" si="0"/>
        <v>-1202.4799999999814</v>
      </c>
      <c r="G20" s="26">
        <f t="shared" si="1"/>
        <v>40421.049999999988</v>
      </c>
    </row>
    <row r="21" spans="1:7" x14ac:dyDescent="0.2">
      <c r="A21" s="34"/>
      <c r="B21" s="35" t="s">
        <v>25</v>
      </c>
      <c r="C21" s="23">
        <v>4.2300000000000004</v>
      </c>
      <c r="D21" s="24">
        <v>136295.03000000003</v>
      </c>
      <c r="E21" s="24">
        <v>157652.03000000006</v>
      </c>
      <c r="F21" s="25">
        <f t="shared" si="0"/>
        <v>-21357.000000000029</v>
      </c>
      <c r="G21" s="26">
        <f t="shared" si="1"/>
        <v>157652.03000000006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1421865.3499999994</v>
      </c>
      <c r="E26" s="30">
        <f>SUM(E16:E25)</f>
        <v>1534097.3199999996</v>
      </c>
      <c r="F26" s="30">
        <f>SUM(F16:F25)</f>
        <v>-112231.97000000012</v>
      </c>
      <c r="G26" s="30">
        <f>SUM(G16:G25)</f>
        <v>1534097.3199999996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116368.40999999997</v>
      </c>
      <c r="E28" s="24">
        <v>106723.26999999996</v>
      </c>
      <c r="F28" s="25">
        <f>D28-E28</f>
        <v>9645.140000000014</v>
      </c>
      <c r="G28" s="26">
        <f t="shared" ref="G28:G37" si="2">E28</f>
        <v>106723.26999999996</v>
      </c>
    </row>
    <row r="29" spans="1:7" x14ac:dyDescent="0.2">
      <c r="A29" s="34"/>
      <c r="B29" s="35" t="s">
        <v>28</v>
      </c>
      <c r="C29" s="23">
        <v>0</v>
      </c>
      <c r="D29" s="24">
        <v>14450</v>
      </c>
      <c r="E29" s="24">
        <v>14038.64</v>
      </c>
      <c r="F29" s="25">
        <f>D29-E29</f>
        <v>411.36000000000058</v>
      </c>
      <c r="G29" s="26">
        <f t="shared" si="2"/>
        <v>14038.64</v>
      </c>
    </row>
    <row r="30" spans="1:7" x14ac:dyDescent="0.2">
      <c r="A30" s="34"/>
      <c r="B30" s="35" t="s">
        <v>29</v>
      </c>
      <c r="C30" s="23">
        <v>0.55840000000000001</v>
      </c>
      <c r="D30" s="24">
        <v>4800</v>
      </c>
      <c r="E30" s="24">
        <v>3121.3200000000011</v>
      </c>
      <c r="F30" s="25">
        <f t="shared" ref="F30:F37" si="3">D30-E30</f>
        <v>1678.6799999999989</v>
      </c>
      <c r="G30" s="26">
        <f t="shared" si="2"/>
        <v>3121.3200000000011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135618.40999999997</v>
      </c>
      <c r="E38" s="30">
        <f>SUM(E28:E37)</f>
        <v>123883.22999999997</v>
      </c>
      <c r="F38" s="30">
        <f>SUM(F28:F37)</f>
        <v>11735.180000000013</v>
      </c>
      <c r="G38" s="30">
        <f>SUM(G28:G37)</f>
        <v>123883.22999999997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1.8200000000000005</v>
      </c>
      <c r="D40" s="24">
        <v>62571.599999999962</v>
      </c>
      <c r="E40" s="24">
        <v>59657.109999999957</v>
      </c>
      <c r="F40" s="25">
        <f>ЗАТРАЧЕНОТ-ОПАЛЧЕНОТ</f>
        <v>2914.4900000000052</v>
      </c>
      <c r="G40" s="45">
        <v>230424.87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62571.599999999962</v>
      </c>
      <c r="E42" s="30">
        <f>E41+E40</f>
        <v>59657.109999999957</v>
      </c>
      <c r="F42" s="30">
        <f>F41+F40</f>
        <v>2914.4900000000052</v>
      </c>
      <c r="G42" s="30">
        <f>КПЕРЕЧИСТ+КПЕРЕЧИСК</f>
        <v>230424.87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1937714.4899999991</v>
      </c>
      <c r="E44" s="30">
        <f>E42+E38+E26+E14</f>
        <v>2029441.889999999</v>
      </c>
      <c r="F44" s="30">
        <f>F42+F38+F26+F14</f>
        <v>-91727.400000000081</v>
      </c>
      <c r="G44" s="30">
        <f>G42+G38+G26+G14</f>
        <v>2200209.649999999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338027.99999999942</v>
      </c>
      <c r="E46" s="10" t="s">
        <v>8</v>
      </c>
      <c r="F46" s="11"/>
      <c r="G46" s="9">
        <v>163155.19000000018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D54" s="56">
        <v>59657.110000000015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39</v>
      </c>
      <c r="B56" s="58"/>
      <c r="D56" s="59">
        <v>230424.87</v>
      </c>
      <c r="E56" s="59"/>
    </row>
    <row r="57" spans="1:7" x14ac:dyDescent="0.2">
      <c r="A57" s="60" t="s">
        <v>40</v>
      </c>
      <c r="B57" s="60"/>
      <c r="C57" s="60"/>
      <c r="D57" s="60"/>
      <c r="E57" s="60"/>
      <c r="F57" s="60">
        <v>14361.09</v>
      </c>
      <c r="G57" s="60"/>
    </row>
    <row r="58" spans="1:7" s="62" customFormat="1" x14ac:dyDescent="0.2">
      <c r="A58" s="61" t="s">
        <v>41</v>
      </c>
      <c r="B58" s="61"/>
      <c r="C58" s="61"/>
      <c r="D58" s="61"/>
      <c r="E58" s="61"/>
      <c r="F58" s="61">
        <v>15835.78</v>
      </c>
      <c r="G58" s="61"/>
    </row>
    <row r="59" spans="1:7" s="62" customFormat="1" x14ac:dyDescent="0.2">
      <c r="A59" s="61" t="s">
        <v>42</v>
      </c>
      <c r="B59" s="61"/>
      <c r="C59" s="61"/>
      <c r="D59" s="61"/>
      <c r="E59" s="61"/>
      <c r="F59" s="61">
        <v>200228</v>
      </c>
      <c r="G59" s="61"/>
    </row>
    <row r="60" spans="1:7" s="62" customFormat="1" x14ac:dyDescent="0.2"/>
    <row r="61" spans="1:7" s="62" customFormat="1" x14ac:dyDescent="0.2">
      <c r="A61" s="63" t="s">
        <v>43</v>
      </c>
    </row>
    <row r="62" spans="1:7" s="62" customFormat="1" x14ac:dyDescent="0.2"/>
    <row r="63" spans="1:7" s="62" customFormat="1" x14ac:dyDescent="0.2">
      <c r="A63" s="64" t="s">
        <v>44</v>
      </c>
      <c r="B63" s="64"/>
      <c r="D63" s="65">
        <v>73252.210000000021</v>
      </c>
      <c r="E63" s="66"/>
    </row>
    <row r="64" spans="1:7" s="62" customFormat="1" x14ac:dyDescent="0.2">
      <c r="A64" s="64" t="s">
        <v>45</v>
      </c>
      <c r="B64" s="64"/>
      <c r="D64" s="67">
        <v>0</v>
      </c>
      <c r="E64" s="68"/>
    </row>
    <row r="65" spans="1:97" s="62" customFormat="1" x14ac:dyDescent="0.2">
      <c r="A65" s="64" t="s">
        <v>46</v>
      </c>
      <c r="B65" s="64"/>
      <c r="D65" s="67">
        <v>4800</v>
      </c>
      <c r="E65" s="68"/>
    </row>
    <row r="66" spans="1:97" s="62" customFormat="1" x14ac:dyDescent="0.2">
      <c r="A66" s="64" t="s">
        <v>47</v>
      </c>
      <c r="B66" s="64"/>
      <c r="D66" s="67">
        <v>178628.62</v>
      </c>
      <c r="E66" s="68"/>
    </row>
    <row r="67" spans="1:97" s="62" customFormat="1" x14ac:dyDescent="0.2">
      <c r="A67" s="64" t="s">
        <v>48</v>
      </c>
      <c r="B67" s="64"/>
      <c r="D67" s="69">
        <v>0</v>
      </c>
      <c r="E67" s="70"/>
    </row>
    <row r="68" spans="1:97" s="62" customFormat="1" x14ac:dyDescent="0.2">
      <c r="A68" s="71" t="s">
        <v>49</v>
      </c>
      <c r="B68" s="71"/>
      <c r="C68" s="71"/>
      <c r="D68" s="71"/>
      <c r="E68" s="71"/>
      <c r="F68" s="71" t="s">
        <v>50</v>
      </c>
      <c r="G68" s="71"/>
    </row>
    <row r="69" spans="1:97" s="62" customFormat="1" x14ac:dyDescent="0.2">
      <c r="A69" s="72" t="s">
        <v>51</v>
      </c>
      <c r="B69" s="72"/>
      <c r="D69" s="73">
        <v>78052.210000000021</v>
      </c>
      <c r="E69" s="74"/>
    </row>
    <row r="70" spans="1:97" s="62" customFormat="1" x14ac:dyDescent="0.2"/>
    <row r="71" spans="1:97" s="62" customFormat="1" x14ac:dyDescent="0.2"/>
    <row r="72" spans="1:97" s="62" customFormat="1" x14ac:dyDescent="0.2"/>
    <row r="73" spans="1:97" s="62" customFormat="1" x14ac:dyDescent="0.2"/>
    <row r="74" spans="1:97" s="62" customFormat="1" x14ac:dyDescent="0.2">
      <c r="A74" s="75" t="s">
        <v>52</v>
      </c>
      <c r="B74" s="75"/>
      <c r="C74" s="75"/>
      <c r="D74" s="75"/>
      <c r="E74" s="75"/>
      <c r="F74" s="75"/>
      <c r="G74" s="75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2" customFormat="1" x14ac:dyDescent="0.2">
      <c r="A75" s="75" t="s">
        <v>53</v>
      </c>
      <c r="B75" s="75"/>
      <c r="C75" s="75"/>
      <c r="D75" s="75"/>
      <c r="E75" s="75"/>
      <c r="F75" s="75"/>
      <c r="G75" s="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2" customFormat="1" x14ac:dyDescent="0.2">
      <c r="A76" s="75" t="s">
        <v>54</v>
      </c>
      <c r="B76" s="75"/>
      <c r="C76" s="75"/>
      <c r="D76" s="75"/>
      <c r="E76" s="75"/>
      <c r="F76" s="75"/>
      <c r="G76" s="75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2" customFormat="1" x14ac:dyDescent="0.2">
      <c r="A77" s="76"/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5" t="s">
        <v>55</v>
      </c>
      <c r="B78" s="75"/>
      <c r="C78" s="75"/>
      <c r="D78" s="75"/>
      <c r="E78" s="75"/>
      <c r="F78" s="75"/>
      <c r="G78" s="75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5" t="s">
        <v>56</v>
      </c>
      <c r="B79" s="75"/>
      <c r="C79" s="75"/>
      <c r="D79" s="75"/>
      <c r="E79" s="75"/>
      <c r="F79" s="75"/>
      <c r="G79" s="75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57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6"/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5" t="s">
        <v>58</v>
      </c>
      <c r="B82" s="75"/>
      <c r="C82" s="75"/>
      <c r="D82" s="75"/>
      <c r="E82" s="75"/>
      <c r="F82" s="75"/>
      <c r="G82" s="75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5" t="s">
        <v>59</v>
      </c>
      <c r="B83" s="75"/>
      <c r="C83" s="75"/>
      <c r="D83" s="75"/>
      <c r="E83" s="75"/>
      <c r="F83" s="75"/>
      <c r="G83" s="75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60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6"/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5" t="s">
        <v>61</v>
      </c>
      <c r="B86" s="75"/>
      <c r="C86" s="75"/>
      <c r="D86" s="75"/>
      <c r="E86" s="75"/>
      <c r="F86" s="75"/>
      <c r="G86" s="75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5" t="s">
        <v>62</v>
      </c>
      <c r="B87" s="75"/>
      <c r="C87" s="75"/>
      <c r="D87" s="75"/>
      <c r="E87" s="75"/>
      <c r="F87" s="75"/>
      <c r="G87" s="75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ht="15" x14ac:dyDescent="0.25">
      <c r="A90" s="77" t="s">
        <v>63</v>
      </c>
      <c r="B90" s="77"/>
      <c r="C90" s="77"/>
      <c r="D90" s="77"/>
      <c r="E90" s="77"/>
      <c r="F90" s="78" t="s">
        <v>64</v>
      </c>
      <c r="G90" s="78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ht="15" x14ac:dyDescent="0.25">
      <c r="A91" s="77"/>
      <c r="B91" s="77"/>
      <c r="C91" s="77"/>
      <c r="D91" s="77"/>
      <c r="E91" s="77"/>
      <c r="F91" s="79"/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ht="15" x14ac:dyDescent="0.25">
      <c r="A92" s="77"/>
      <c r="B92" s="77"/>
      <c r="C92" s="77"/>
      <c r="D92" s="77"/>
      <c r="E92" s="77"/>
      <c r="F92" s="78"/>
      <c r="G92" s="78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 t="s">
        <v>65</v>
      </c>
      <c r="B93" s="77"/>
      <c r="C93" s="77"/>
      <c r="D93" s="77"/>
      <c r="E93" s="77"/>
      <c r="F93" s="78" t="s">
        <v>66</v>
      </c>
      <c r="G93" s="78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/>
    <row r="172" spans="1:97" s="62" customFormat="1" x14ac:dyDescent="0.2"/>
    <row r="173" spans="1:97" s="62" customFormat="1" x14ac:dyDescent="0.2"/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2">
    <mergeCell ref="A87:G87"/>
    <mergeCell ref="F90:G90"/>
    <mergeCell ref="F92:G92"/>
    <mergeCell ref="F93:G93"/>
    <mergeCell ref="A79:G79"/>
    <mergeCell ref="A80:G80"/>
    <mergeCell ref="A82:G82"/>
    <mergeCell ref="A83:G83"/>
    <mergeCell ref="A84:G84"/>
    <mergeCell ref="A86:G86"/>
    <mergeCell ref="A69:B69"/>
    <mergeCell ref="D69:E69"/>
    <mergeCell ref="A74:G74"/>
    <mergeCell ref="A75:G75"/>
    <mergeCell ref="A76:G76"/>
    <mergeCell ref="A78:G78"/>
    <mergeCell ref="A66:B66"/>
    <mergeCell ref="D66:E66"/>
    <mergeCell ref="A67:B67"/>
    <mergeCell ref="D67:E67"/>
    <mergeCell ref="A68:E68"/>
    <mergeCell ref="F68:G68"/>
    <mergeCell ref="A63:B63"/>
    <mergeCell ref="D63:E63"/>
    <mergeCell ref="A64:B64"/>
    <mergeCell ref="D64:E64"/>
    <mergeCell ref="A65:B65"/>
    <mergeCell ref="D65:E65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Пестеля д. 15 а</vt:lpstr>
      <vt:lpstr>'ул Пестеля д. 15 а'!АДРЕС</vt:lpstr>
      <vt:lpstr>'ул Пестеля д. 15 а'!ВХДОЛГ</vt:lpstr>
      <vt:lpstr>'ул Пестеля д. 15 а'!ВХСАЛЬДО</vt:lpstr>
      <vt:lpstr>'ул Пестеля д. 15 а'!ДОГОВОР</vt:lpstr>
      <vt:lpstr>'ул Пестеля д. 15 а'!ДОЛГ</vt:lpstr>
      <vt:lpstr>'ул Пестеля д. 15 а'!ЗАТРАЧЕНОК</vt:lpstr>
      <vt:lpstr>'ул Пестеля д. 15 а'!ЗАТРАЧЕНОТ</vt:lpstr>
      <vt:lpstr>'ул Пестеля д. 15 а'!ЗАТРЕМ</vt:lpstr>
      <vt:lpstr>'ул Пестеля д. 15 а'!ИСХДОЛГ</vt:lpstr>
      <vt:lpstr>'ул Пестеля д. 15 а'!ИСХСАЛЬДО</vt:lpstr>
      <vt:lpstr>'ул Пестеля д. 15 а'!КАП</vt:lpstr>
      <vt:lpstr>'ул Пестеля д. 15 а'!КПЕРЕЧИСК</vt:lpstr>
      <vt:lpstr>'ул Пестеля д. 15 а'!КПЕРЕЧИСТ</vt:lpstr>
      <vt:lpstr>'ул Пестеля д. 15 а'!НАЧРЕМ</vt:lpstr>
      <vt:lpstr>'ул Пестеля д. 15 а'!НЕЖНАЧРЕМ</vt:lpstr>
      <vt:lpstr>'ул Пестеля д. 15 а'!ОПАЛЧЕНОТ</vt:lpstr>
      <vt:lpstr>'ул Пестеля д. 15 а'!ОПЛАЧЕНОК</vt:lpstr>
      <vt:lpstr>'ул Пестеля д. 15 а'!ОСТ</vt:lpstr>
      <vt:lpstr>'ул Пестеля д. 15 а'!ПЛОЩАДЬ</vt:lpstr>
      <vt:lpstr>'ул Пестеля д. 15 а'!РАЗМЕРПЛАТЫ</vt:lpstr>
      <vt:lpstr>'ул Пестеля д. 15 а'!ТАРОТОП</vt:lpstr>
      <vt:lpstr>'ул Пестеля д. 15 а'!ТАРХВС</vt:lpstr>
      <vt:lpstr>'ул Пестеля д. 15 а'!ТБО</vt:lpstr>
      <vt:lpstr>'ул Пестеля д. 15 а'!ТБОНАЧ</vt:lpstr>
      <vt:lpstr>'ул Пестеля д. 15 а'!ТБОНЕД</vt:lpstr>
      <vt:lpstr>'ул Пестеля д. 15 а'!ТБООПЛ</vt:lpstr>
      <vt:lpstr>'ул Пестеля д. 15 а'!ТБОПОСТ</vt:lpstr>
      <vt:lpstr>'ул Пестеля д. 15 а'!ТЕК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2018-03-30T13:22:00Z</dcterms:created>
  <dcterms:modified xsi:type="dcterms:W3CDTF">2018-03-30T13:22:01Z</dcterms:modified>
</cp:coreProperties>
</file>